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TebChe\NORMA TECNICA\042025\Respaldos de información\5-13\"/>
    </mc:Choice>
  </mc:AlternateContent>
  <xr:revisionPtr revIDLastSave="0" documentId="13_ncr:1_{525DEA7C-87D9-49B1-9FFC-4066E3C4CBF8}" xr6:coauthVersionLast="47" xr6:coauthVersionMax="47" xr10:uidLastSave="{00000000-0000-0000-0000-000000000000}"/>
  <bookViews>
    <workbookView xWindow="-96" yWindow="0" windowWidth="11712" windowHeight="13776" xr2:uid="{00000000-000D-0000-FFFF-FFFF00000000}"/>
  </bookViews>
  <sheets>
    <sheet name="5-13 Or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4" i="2" l="1"/>
  <c r="AT5" i="2"/>
  <c r="AT6" i="2"/>
  <c r="AT7" i="2"/>
  <c r="AT8" i="2"/>
  <c r="AT9" i="2"/>
  <c r="AT10" i="2"/>
  <c r="AT11" i="2"/>
  <c r="AT12" i="2"/>
  <c r="AT13" i="2"/>
  <c r="AT14" i="2"/>
  <c r="AQ4" i="2"/>
  <c r="AQ5" i="2"/>
  <c r="AQ6" i="2"/>
  <c r="AQ7" i="2"/>
  <c r="AQ8" i="2"/>
  <c r="AQ9" i="2"/>
  <c r="AQ10" i="2"/>
  <c r="AQ11" i="2"/>
  <c r="AQ12" i="2"/>
  <c r="AQ13" i="2"/>
  <c r="AQ14" i="2"/>
  <c r="AO4" i="2"/>
  <c r="AO5" i="2"/>
  <c r="AO6" i="2"/>
  <c r="AO7" i="2"/>
  <c r="AO8" i="2"/>
  <c r="AO9" i="2"/>
  <c r="AO10" i="2"/>
  <c r="AO11" i="2"/>
  <c r="AO12" i="2"/>
  <c r="AO13" i="2"/>
  <c r="AO14" i="2"/>
  <c r="AM4" i="2"/>
  <c r="AM5" i="2"/>
  <c r="AM6" i="2"/>
  <c r="AM7" i="2"/>
  <c r="AM8" i="2"/>
  <c r="AM9" i="2"/>
  <c r="AM10" i="2"/>
  <c r="AM11" i="2"/>
  <c r="AM12" i="2"/>
  <c r="AM13" i="2"/>
  <c r="AM14" i="2"/>
  <c r="AK4" i="2"/>
  <c r="AK5" i="2"/>
  <c r="AK6" i="2"/>
  <c r="AK7" i="2"/>
  <c r="AK8" i="2"/>
  <c r="AK9" i="2"/>
  <c r="AK10" i="2"/>
  <c r="AK11" i="2"/>
  <c r="AK12" i="2"/>
  <c r="AK13" i="2"/>
  <c r="AK14" i="2"/>
  <c r="AH4" i="2"/>
  <c r="AH5" i="2"/>
  <c r="AH6" i="2"/>
  <c r="AH7" i="2"/>
  <c r="AH8" i="2"/>
  <c r="AH9" i="2"/>
  <c r="AH10" i="2"/>
  <c r="AH11" i="2"/>
  <c r="AH12" i="2"/>
  <c r="AH13" i="2"/>
  <c r="AH14" i="2"/>
  <c r="AG4" i="2"/>
  <c r="AG5" i="2"/>
  <c r="AG6" i="2"/>
  <c r="AG7" i="2"/>
  <c r="AG8" i="2"/>
  <c r="AG9" i="2"/>
  <c r="AG10" i="2"/>
  <c r="AG11" i="2"/>
  <c r="AG12" i="2"/>
  <c r="AG13" i="2"/>
  <c r="AG14" i="2"/>
  <c r="AF4" i="2"/>
  <c r="AF5" i="2"/>
  <c r="AF6" i="2"/>
  <c r="AF7" i="2"/>
  <c r="AF8" i="2"/>
  <c r="AF9" i="2"/>
  <c r="AF10" i="2"/>
  <c r="AF11" i="2"/>
  <c r="AF12" i="2"/>
  <c r="AF13" i="2"/>
  <c r="AF14" i="2"/>
  <c r="AD4" i="2"/>
  <c r="AD5" i="2"/>
  <c r="AD6" i="2"/>
  <c r="AD7" i="2"/>
  <c r="AD8" i="2"/>
  <c r="AD9" i="2"/>
  <c r="AD10" i="2"/>
  <c r="AD11" i="2"/>
  <c r="AD12" i="2"/>
  <c r="AD13" i="2"/>
  <c r="AD14" i="2"/>
  <c r="AB4" i="2"/>
  <c r="AB5" i="2"/>
  <c r="AB6" i="2"/>
  <c r="AB7" i="2"/>
  <c r="AB8" i="2"/>
  <c r="AB9" i="2"/>
  <c r="AB10" i="2"/>
  <c r="AB11" i="2"/>
  <c r="AB12" i="2"/>
  <c r="AB13" i="2"/>
  <c r="AB14" i="2"/>
  <c r="Z4" i="2"/>
  <c r="Z5" i="2"/>
  <c r="Z6" i="2"/>
  <c r="Z7" i="2"/>
  <c r="Z8" i="2"/>
  <c r="Z9" i="2"/>
  <c r="Z10" i="2"/>
  <c r="Z11" i="2"/>
  <c r="Z12" i="2"/>
  <c r="Z13" i="2"/>
  <c r="Z14" i="2"/>
  <c r="X4" i="2"/>
  <c r="X5" i="2"/>
  <c r="X6" i="2"/>
  <c r="X7" i="2"/>
  <c r="X8" i="2"/>
  <c r="X9" i="2"/>
  <c r="X10" i="2"/>
  <c r="X11" i="2"/>
  <c r="X12" i="2"/>
  <c r="X13" i="2"/>
  <c r="X14" i="2"/>
  <c r="V4" i="2"/>
  <c r="V5" i="2"/>
  <c r="V6" i="2"/>
  <c r="V7" i="2"/>
  <c r="V8" i="2"/>
  <c r="V9" i="2"/>
  <c r="V10" i="2"/>
  <c r="V11" i="2"/>
  <c r="V12" i="2"/>
  <c r="V13" i="2"/>
  <c r="V14" i="2"/>
  <c r="T4" i="2"/>
  <c r="T5" i="2"/>
  <c r="T6" i="2"/>
  <c r="T7" i="2"/>
  <c r="T8" i="2"/>
  <c r="T9" i="2"/>
  <c r="T10" i="2"/>
  <c r="T11" i="2"/>
  <c r="T12" i="2"/>
  <c r="T13" i="2"/>
  <c r="T14" i="2"/>
  <c r="N4" i="2"/>
  <c r="N5" i="2"/>
  <c r="N6" i="2"/>
  <c r="N7" i="2"/>
  <c r="N8" i="2"/>
  <c r="N9" i="2"/>
  <c r="N10" i="2"/>
  <c r="N11" i="2"/>
  <c r="N12" i="2"/>
  <c r="N13" i="2"/>
  <c r="N14" i="2"/>
  <c r="L4" i="2"/>
  <c r="L5" i="2"/>
  <c r="L6" i="2"/>
  <c r="L7" i="2"/>
  <c r="L8" i="2"/>
  <c r="L9" i="2"/>
  <c r="L10" i="2"/>
  <c r="L11" i="2"/>
  <c r="L12" i="2"/>
  <c r="L13" i="2"/>
  <c r="L14" i="2"/>
  <c r="I4" i="2"/>
  <c r="I5" i="2"/>
  <c r="I6" i="2"/>
  <c r="I7" i="2"/>
  <c r="I8" i="2"/>
  <c r="I9" i="2"/>
  <c r="I10" i="2"/>
  <c r="I11" i="2"/>
  <c r="I12" i="2"/>
  <c r="I13" i="2"/>
  <c r="I14" i="2"/>
  <c r="F4" i="2"/>
  <c r="F5" i="2"/>
  <c r="F6" i="2"/>
  <c r="F7" i="2"/>
  <c r="F8" i="2"/>
  <c r="F9" i="2"/>
  <c r="F10" i="2"/>
  <c r="F11" i="2"/>
  <c r="F12" i="2"/>
  <c r="F13" i="2"/>
  <c r="F14" i="2"/>
  <c r="F3" i="2"/>
  <c r="I3" i="2"/>
  <c r="L3" i="2"/>
  <c r="N3" i="2"/>
  <c r="T3" i="2"/>
  <c r="V3" i="2"/>
  <c r="X3" i="2"/>
  <c r="Z3" i="2"/>
  <c r="AB3" i="2"/>
  <c r="AD3" i="2"/>
  <c r="AF3" i="2"/>
  <c r="AG3" i="2"/>
  <c r="AH3" i="2"/>
  <c r="AK3" i="2"/>
  <c r="AM3" i="2"/>
  <c r="AO3" i="2"/>
  <c r="AQ3" i="2"/>
  <c r="AT3" i="2"/>
</calcChain>
</file>

<file path=xl/sharedStrings.xml><?xml version="1.0" encoding="utf-8"?>
<sst xmlns="http://schemas.openxmlformats.org/spreadsheetml/2006/main" count="74" uniqueCount="55">
  <si>
    <t>ID</t>
  </si>
  <si>
    <t>Reclamos</t>
  </si>
  <si>
    <t>Consultas</t>
  </si>
  <si>
    <t>Solicitudes</t>
  </si>
  <si>
    <t xml:space="preserve">Consultas </t>
  </si>
  <si>
    <t>Reclamo</t>
  </si>
  <si>
    <t>Consulta</t>
  </si>
  <si>
    <t>Solicitud</t>
  </si>
  <si>
    <t>Código Empresa</t>
  </si>
  <si>
    <t>Nombre Empresa</t>
  </si>
  <si>
    <t>Periodo</t>
  </si>
  <si>
    <t>Cantidad de Reclamos ingresados durante el período de evaluación (RI)</t>
  </si>
  <si>
    <t>Eficiencia de Reclamos EF=RR/RI*100</t>
  </si>
  <si>
    <t>Cantidad de Consultas respondidas durante el período de evaluación (RR)</t>
  </si>
  <si>
    <t>Eficiencia de Consultas EF=RR/RI*100</t>
  </si>
  <si>
    <t>Cantidad de Solicitudes respondidas durante el período de evaluación (RR)</t>
  </si>
  <si>
    <t>Eficiencia Solicitudes EF=RR/RI*100</t>
  </si>
  <si>
    <t>Eficacia  Reclamos                    EFC=1-RRPS/RR*100</t>
  </si>
  <si>
    <t>Cantidad de  Consultas respondidas y que luego hayan sido presentadas a la SEC, durante el período de evaluación (RRPS)</t>
  </si>
  <si>
    <t>Eficacia  Consultas                    EFC=1-RRPS/RR*100</t>
  </si>
  <si>
    <t>Cantidad de Solicitudes respondidas y que luego hayan sido presentadas a la SEC, durante el período de evaluación (RRPS)</t>
  </si>
  <si>
    <t>Eficacia  Solicitudes                    EFC=1-RRPS/RR*100</t>
  </si>
  <si>
    <t>Oportunidad del Servicio Comercial Reclamos  OP=RRP/RR*100</t>
  </si>
  <si>
    <t>Cantidad de Consultas respondidas dentro del plazo máximo establecido, durante el período de evaluación (RRP)</t>
  </si>
  <si>
    <t>Oportunidad del Servicio Comercial Consultas   OP=RRP/RR*100</t>
  </si>
  <si>
    <t>Cantidad de Solicitudes respondidas dentro del plazo máximo establecido, durante el período de evaluación (RRP)</t>
  </si>
  <si>
    <t>Oportunidad del Servicio Comercial Solicitudes   OP=RRP/RR*100</t>
  </si>
  <si>
    <t>Tiempo  en los cuales se resolvió el Reclamo dentro del periodo de evaluación (t_RR)</t>
  </si>
  <si>
    <t>Tiempo Medio de Resolución de Reclamos TRR= S t_RR/RR</t>
  </si>
  <si>
    <t>Tiempo  en los cuales se resolvió la Consulta dentro del periodo de evaluación (t_RR)</t>
  </si>
  <si>
    <t>Tiempo Medio de Resolución de Consultas TRR= S t_RR/RR</t>
  </si>
  <si>
    <t>Tiempo  en los cuales se resolvió la Solicitud, dentro del periodo de evaluación (t_RR)</t>
  </si>
  <si>
    <t>Tiempo Medio de Resolución de Solicitudes. TRR= S t_RR/RR</t>
  </si>
  <si>
    <t>Promedio  del número de clientes conectados al SD durante el peridoo de evaluación (NC)</t>
  </si>
  <si>
    <t>Indicador del nivel de Reclamos, INR=RR/NC</t>
  </si>
  <si>
    <t>Indicador del nivel de Consultas,  INR=RR/NC</t>
  </si>
  <si>
    <t>Indicador del nivel de Solicitudes INR=RR/NC</t>
  </si>
  <si>
    <t>Indicador de Facturas Emitidas con lecturas estimadas  IFLE=1-FLE/NF*100</t>
  </si>
  <si>
    <t>Cantidad de Boletas y facturas emitidas con consumos estimados durante el periodo de evaluación (FE)</t>
  </si>
  <si>
    <t>Indicador de Facturas Emitidas de consumos Estimados  IFE=1-FE/NF*100</t>
  </si>
  <si>
    <t>Errores en Emisión de Facturas por errores de Lectura          EFErL=1-FErL/NF</t>
  </si>
  <si>
    <t>Errores en Emisión de Facturas por errores Distintos  al de Lectura          EF=1-FEr/NF</t>
  </si>
  <si>
    <t>Cantidad de Pagos cobrados a los Clientes durante el periodo de evaluación. (PCU)</t>
  </si>
  <si>
    <t>Pagos Mal Imputados PMI= 1- PI/PCU</t>
  </si>
  <si>
    <t>Luz Linares</t>
  </si>
  <si>
    <t>Cantidad de Reclamos respondidos durante el período de evaluación (RR)</t>
  </si>
  <si>
    <t>Cantidad de Consultas ingresadas durante el período de evaluación (RI)</t>
  </si>
  <si>
    <t>Cantidad de Solicitudes ingresadas durante el período de evaluación (RI)</t>
  </si>
  <si>
    <t>Cantidad de Reclamos respondidos y que luego hayan sido presentados a la SEC, durante el período de evaluación (RRPS)</t>
  </si>
  <si>
    <t>Cantidad de Reclamos respondidos dentro del plazo máximo establecido, durante el período de evaluación (RRP)</t>
  </si>
  <si>
    <t>Cantidad de boletas y facturas emitidas con lecturas de consumos estimados durante el periodo de evaluación (FLE)</t>
  </si>
  <si>
    <t>Número de boletas y facturas emitidas durante el periodo de evaluación (NF)</t>
  </si>
  <si>
    <t>Cantidad de Boletas y facturas emitidas con errores de lectura de consumo, o bien cantidad de boletas y facturas ajustadas a través de nota de crédito o débito por errores de lectura, durante el periodo de evaluación (FErL)</t>
  </si>
  <si>
    <t>Cantidad de boletas y facturas emitidas con errores, o bien cantidad de boletas y facturas ajustadas a través de nota de crédito o débito, durante el periodo de evaluación (se excluyen los errores de lectura)(FEr)</t>
  </si>
  <si>
    <t>Cantidad de Pagos mal imputados por la empresa Distribuidora durante el periodo de evaluación, excluyendo pagos equivocados y/o duplicados por error del cliente (PI)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</si>
</sst>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9" fontId="3" fillId="0" borderId="1" xfId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10" fontId="3" fillId="0" borderId="1" xfId="1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7" fontId="3" fillId="0" borderId="1" xfId="0" applyNumberFormat="1" applyFont="1" applyBorder="1"/>
    <xf numFmtId="0" fontId="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T14"/>
  <sheetViews>
    <sheetView showGridLines="0" tabSelected="1" zoomScaleNormal="100" workbookViewId="0">
      <pane xSplit="3" ySplit="2" topLeftCell="AQ3" activePane="bottomRight" state="frozen"/>
      <selection pane="topRight" activeCell="D1" sqref="D1"/>
      <selection pane="bottomLeft" activeCell="A3" sqref="A3"/>
      <selection pane="bottomRight" activeCell="AU8" sqref="AU8"/>
    </sheetView>
  </sheetViews>
  <sheetFormatPr baseColWidth="10" defaultColWidth="15" defaultRowHeight="12" x14ac:dyDescent="0.25"/>
  <cols>
    <col min="1" max="1" width="7.109375" style="4" customWidth="1"/>
    <col min="2" max="2" width="15.33203125" style="4" bestFit="1" customWidth="1"/>
    <col min="3" max="3" width="6.5546875" style="4" bestFit="1" customWidth="1"/>
    <col min="4" max="16384" width="15" style="4"/>
  </cols>
  <sheetData>
    <row r="1" spans="1:46" s="2" customFormat="1" x14ac:dyDescent="0.25">
      <c r="A1" s="13" t="s">
        <v>0</v>
      </c>
      <c r="B1" s="13"/>
      <c r="C1" s="1"/>
      <c r="D1" s="13" t="s">
        <v>1</v>
      </c>
      <c r="E1" s="13"/>
      <c r="F1" s="13"/>
      <c r="G1" s="13" t="s">
        <v>2</v>
      </c>
      <c r="H1" s="13"/>
      <c r="I1" s="13"/>
      <c r="J1" s="13" t="s">
        <v>3</v>
      </c>
      <c r="K1" s="13"/>
      <c r="L1" s="13"/>
      <c r="M1" s="13" t="s">
        <v>1</v>
      </c>
      <c r="N1" s="13"/>
      <c r="O1" s="13" t="s">
        <v>2</v>
      </c>
      <c r="P1" s="13"/>
      <c r="Q1" s="13" t="s">
        <v>3</v>
      </c>
      <c r="R1" s="13"/>
      <c r="S1" s="13" t="s">
        <v>1</v>
      </c>
      <c r="T1" s="13"/>
      <c r="U1" s="13" t="s">
        <v>4</v>
      </c>
      <c r="V1" s="13"/>
      <c r="W1" s="13" t="s">
        <v>3</v>
      </c>
      <c r="X1" s="13"/>
      <c r="Y1" s="13" t="s">
        <v>5</v>
      </c>
      <c r="Z1" s="13"/>
      <c r="AA1" s="13" t="s">
        <v>6</v>
      </c>
      <c r="AB1" s="13"/>
      <c r="AC1" s="13" t="s">
        <v>7</v>
      </c>
      <c r="AD1" s="13"/>
      <c r="AE1" s="1"/>
      <c r="AF1" s="1" t="s">
        <v>1</v>
      </c>
      <c r="AG1" s="1" t="s">
        <v>6</v>
      </c>
      <c r="AH1" s="1" t="s">
        <v>3</v>
      </c>
      <c r="AI1" s="3"/>
      <c r="AJ1" s="3"/>
      <c r="AK1" s="3"/>
      <c r="AL1" s="3"/>
      <c r="AM1" s="3"/>
      <c r="AN1" s="3"/>
      <c r="AO1" s="3"/>
      <c r="AP1" s="3"/>
      <c r="AQ1" s="3"/>
      <c r="AR1" s="1"/>
      <c r="AS1" s="1"/>
      <c r="AT1" s="1"/>
    </row>
    <row r="2" spans="1:46" s="2" customFormat="1" ht="134.25" customHeight="1" x14ac:dyDescent="0.25">
      <c r="A2" s="9" t="s">
        <v>8</v>
      </c>
      <c r="B2" s="9" t="s">
        <v>9</v>
      </c>
      <c r="C2" s="9" t="s">
        <v>10</v>
      </c>
      <c r="D2" s="9" t="s">
        <v>45</v>
      </c>
      <c r="E2" s="9" t="s">
        <v>11</v>
      </c>
      <c r="F2" s="9" t="s">
        <v>12</v>
      </c>
      <c r="G2" s="9" t="s">
        <v>13</v>
      </c>
      <c r="H2" s="9" t="s">
        <v>46</v>
      </c>
      <c r="I2" s="9" t="s">
        <v>14</v>
      </c>
      <c r="J2" s="9" t="s">
        <v>15</v>
      </c>
      <c r="K2" s="9" t="s">
        <v>47</v>
      </c>
      <c r="L2" s="9" t="s">
        <v>16</v>
      </c>
      <c r="M2" s="9" t="s">
        <v>48</v>
      </c>
      <c r="N2" s="9" t="s">
        <v>17</v>
      </c>
      <c r="O2" s="9" t="s">
        <v>18</v>
      </c>
      <c r="P2" s="9" t="s">
        <v>19</v>
      </c>
      <c r="Q2" s="9" t="s">
        <v>20</v>
      </c>
      <c r="R2" s="9" t="s">
        <v>21</v>
      </c>
      <c r="S2" s="9" t="s">
        <v>49</v>
      </c>
      <c r="T2" s="9" t="s">
        <v>22</v>
      </c>
      <c r="U2" s="9" t="s">
        <v>23</v>
      </c>
      <c r="V2" s="9" t="s">
        <v>24</v>
      </c>
      <c r="W2" s="9" t="s">
        <v>25</v>
      </c>
      <c r="X2" s="9" t="s">
        <v>26</v>
      </c>
      <c r="Y2" s="9" t="s">
        <v>27</v>
      </c>
      <c r="Z2" s="9" t="s">
        <v>28</v>
      </c>
      <c r="AA2" s="9" t="s">
        <v>29</v>
      </c>
      <c r="AB2" s="9" t="s">
        <v>30</v>
      </c>
      <c r="AC2" s="9" t="s">
        <v>31</v>
      </c>
      <c r="AD2" s="9" t="s">
        <v>32</v>
      </c>
      <c r="AE2" s="9" t="s">
        <v>33</v>
      </c>
      <c r="AF2" s="9" t="s">
        <v>34</v>
      </c>
      <c r="AG2" s="9" t="s">
        <v>35</v>
      </c>
      <c r="AH2" s="9" t="s">
        <v>36</v>
      </c>
      <c r="AI2" s="9" t="s">
        <v>50</v>
      </c>
      <c r="AJ2" s="9" t="s">
        <v>51</v>
      </c>
      <c r="AK2" s="9" t="s">
        <v>37</v>
      </c>
      <c r="AL2" s="9" t="s">
        <v>38</v>
      </c>
      <c r="AM2" s="9" t="s">
        <v>39</v>
      </c>
      <c r="AN2" s="9" t="s">
        <v>52</v>
      </c>
      <c r="AO2" s="9" t="s">
        <v>40</v>
      </c>
      <c r="AP2" s="9" t="s">
        <v>53</v>
      </c>
      <c r="AQ2" s="9" t="s">
        <v>41</v>
      </c>
      <c r="AR2" s="9" t="s">
        <v>54</v>
      </c>
      <c r="AS2" s="9" t="s">
        <v>42</v>
      </c>
      <c r="AT2" s="9" t="s">
        <v>43</v>
      </c>
    </row>
    <row r="3" spans="1:46" x14ac:dyDescent="0.25">
      <c r="A3" s="5">
        <v>31</v>
      </c>
      <c r="B3" s="5" t="s">
        <v>44</v>
      </c>
      <c r="C3" s="12">
        <v>45383</v>
      </c>
      <c r="D3" s="6">
        <v>20053</v>
      </c>
      <c r="E3" s="6">
        <v>20075</v>
      </c>
      <c r="F3" s="7">
        <f t="shared" ref="F3:F14" si="0">+D3/E3</f>
        <v>0.99890410958904108</v>
      </c>
      <c r="G3" s="6">
        <v>175843</v>
      </c>
      <c r="H3" s="6">
        <v>175873</v>
      </c>
      <c r="I3" s="7">
        <f t="shared" ref="I3:I14" si="1">G3/H3</f>
        <v>0.99982942236727634</v>
      </c>
      <c r="J3" s="6">
        <v>20987</v>
      </c>
      <c r="K3" s="6">
        <v>21258</v>
      </c>
      <c r="L3" s="7">
        <f t="shared" ref="L3:L14" si="2">(J3/K3)</f>
        <v>0.9872518581240004</v>
      </c>
      <c r="M3" s="6">
        <v>49</v>
      </c>
      <c r="N3" s="7">
        <f t="shared" ref="N3:N14" si="3">(1-(M3/D3))</f>
        <v>0.99755647534034808</v>
      </c>
      <c r="O3" s="6">
        <v>0</v>
      </c>
      <c r="P3" s="7">
        <v>1</v>
      </c>
      <c r="Q3" s="6">
        <v>0</v>
      </c>
      <c r="R3" s="7">
        <v>1</v>
      </c>
      <c r="S3" s="6">
        <v>20053</v>
      </c>
      <c r="T3" s="7">
        <f t="shared" ref="T3:T14" si="4">S3/D3</f>
        <v>1</v>
      </c>
      <c r="U3" s="6">
        <v>175824</v>
      </c>
      <c r="V3" s="7">
        <f t="shared" ref="V3:V14" si="5">(U3/G3)</f>
        <v>0.99989194906820289</v>
      </c>
      <c r="W3" s="6">
        <v>20826</v>
      </c>
      <c r="X3" s="7">
        <f t="shared" ref="X3:X14" si="6">(W3/J3)</f>
        <v>0.99232858436174776</v>
      </c>
      <c r="Y3" s="6">
        <v>52188</v>
      </c>
      <c r="Z3" s="8">
        <f t="shared" ref="Z3:Z14" si="7">Y3/D3</f>
        <v>2.6025033660798882</v>
      </c>
      <c r="AA3" s="6">
        <v>4275</v>
      </c>
      <c r="AB3" s="8">
        <f t="shared" ref="AB3:AB14" si="8">(AA3/G3)</f>
        <v>2.4311459654350755E-2</v>
      </c>
      <c r="AC3" s="6">
        <v>29643</v>
      </c>
      <c r="AD3" s="8">
        <f t="shared" ref="AD3:AD14" si="9">(AC3/J3)</f>
        <v>1.4124457997808166</v>
      </c>
      <c r="AE3" s="6">
        <v>519620</v>
      </c>
      <c r="AF3" s="10">
        <f t="shared" ref="AF3:AF14" si="10">D3/AE3</f>
        <v>3.8591663138447328E-2</v>
      </c>
      <c r="AG3" s="10">
        <f t="shared" ref="AG3:AG14" si="11">G3/AE3</f>
        <v>0.33840691274392826</v>
      </c>
      <c r="AH3" s="10">
        <f t="shared" ref="AH3:AH14" si="12">J3/AE3</f>
        <v>4.0389130518455794E-2</v>
      </c>
      <c r="AI3" s="6">
        <v>0</v>
      </c>
      <c r="AJ3" s="6">
        <v>519818</v>
      </c>
      <c r="AK3" s="7">
        <f t="shared" ref="AK3:AK14" si="13">(1-AI3/AJ3)</f>
        <v>1</v>
      </c>
      <c r="AL3" s="6">
        <v>21581</v>
      </c>
      <c r="AM3" s="7">
        <f t="shared" ref="AM3:AM14" si="14">(1-AL3/AJ3)</f>
        <v>0.95848354616423437</v>
      </c>
      <c r="AN3" s="6">
        <v>3414</v>
      </c>
      <c r="AO3" s="11">
        <f t="shared" ref="AO3:AO14" si="15">+(1-AN3/AJ3)</f>
        <v>0.99343231669545884</v>
      </c>
      <c r="AP3" s="6">
        <v>88</v>
      </c>
      <c r="AQ3" s="11">
        <f t="shared" ref="AQ3:AQ14" si="16">+(1-AP3/AJ3)</f>
        <v>0.99983070997926193</v>
      </c>
      <c r="AR3" s="6">
        <v>263</v>
      </c>
      <c r="AS3" s="6">
        <v>404244</v>
      </c>
      <c r="AT3" s="11">
        <f t="shared" ref="AT3:AT14" si="17">1-(AR3/AS3)</f>
        <v>0.999349402835911</v>
      </c>
    </row>
    <row r="4" spans="1:46" x14ac:dyDescent="0.25">
      <c r="A4" s="5">
        <v>31</v>
      </c>
      <c r="B4" s="5" t="s">
        <v>44</v>
      </c>
      <c r="C4" s="12">
        <v>45413</v>
      </c>
      <c r="D4" s="6">
        <v>20290</v>
      </c>
      <c r="E4" s="6">
        <v>20269</v>
      </c>
      <c r="F4" s="7">
        <f t="shared" si="0"/>
        <v>1.0010360649267354</v>
      </c>
      <c r="G4" s="6">
        <v>177029</v>
      </c>
      <c r="H4" s="6">
        <v>177047</v>
      </c>
      <c r="I4" s="7">
        <f t="shared" si="1"/>
        <v>0.99989833208131174</v>
      </c>
      <c r="J4" s="6">
        <v>20386</v>
      </c>
      <c r="K4" s="6">
        <v>20660</v>
      </c>
      <c r="L4" s="7">
        <f t="shared" si="2"/>
        <v>0.98673765730880925</v>
      </c>
      <c r="M4" s="6">
        <v>46</v>
      </c>
      <c r="N4" s="7">
        <f t="shared" si="3"/>
        <v>0.99773287333661898</v>
      </c>
      <c r="O4" s="6">
        <v>0</v>
      </c>
      <c r="P4" s="7">
        <v>1</v>
      </c>
      <c r="Q4" s="6">
        <v>0</v>
      </c>
      <c r="R4" s="7">
        <v>1</v>
      </c>
      <c r="S4" s="6">
        <v>20290</v>
      </c>
      <c r="T4" s="7">
        <f t="shared" si="4"/>
        <v>1</v>
      </c>
      <c r="U4" s="6">
        <v>177014</v>
      </c>
      <c r="V4" s="7">
        <f t="shared" si="5"/>
        <v>0.9999152681199126</v>
      </c>
      <c r="W4" s="6">
        <v>20207</v>
      </c>
      <c r="X4" s="7">
        <f t="shared" si="6"/>
        <v>0.99121946433827135</v>
      </c>
      <c r="Y4" s="6">
        <v>53075</v>
      </c>
      <c r="Z4" s="8">
        <f t="shared" si="7"/>
        <v>2.6158206012814196</v>
      </c>
      <c r="AA4" s="6">
        <v>3405</v>
      </c>
      <c r="AB4" s="8">
        <f t="shared" si="8"/>
        <v>1.9234136779849628E-2</v>
      </c>
      <c r="AC4" s="6">
        <v>31300</v>
      </c>
      <c r="AD4" s="8">
        <f t="shared" si="9"/>
        <v>1.5353674090061806</v>
      </c>
      <c r="AE4" s="6">
        <v>521479</v>
      </c>
      <c r="AF4" s="10">
        <f t="shared" si="10"/>
        <v>3.8908565829112965E-2</v>
      </c>
      <c r="AG4" s="10">
        <f t="shared" si="11"/>
        <v>0.33947483983055887</v>
      </c>
      <c r="AH4" s="10">
        <f t="shared" si="12"/>
        <v>3.9092657614208819E-2</v>
      </c>
      <c r="AI4" s="6">
        <v>0</v>
      </c>
      <c r="AJ4" s="6">
        <v>521652</v>
      </c>
      <c r="AK4" s="7">
        <f t="shared" si="13"/>
        <v>1</v>
      </c>
      <c r="AL4" s="6">
        <v>21908</v>
      </c>
      <c r="AM4" s="7">
        <f t="shared" si="14"/>
        <v>0.95800265310973598</v>
      </c>
      <c r="AN4" s="6">
        <v>3478</v>
      </c>
      <c r="AO4" s="11">
        <f t="shared" si="15"/>
        <v>0.99333271989755623</v>
      </c>
      <c r="AP4" s="6">
        <v>84</v>
      </c>
      <c r="AQ4" s="11">
        <f t="shared" si="16"/>
        <v>0.99983897310850911</v>
      </c>
      <c r="AR4" s="6">
        <v>252</v>
      </c>
      <c r="AS4" s="6">
        <v>407002</v>
      </c>
      <c r="AT4" s="11">
        <f t="shared" si="17"/>
        <v>0.99938083842339842</v>
      </c>
    </row>
    <row r="5" spans="1:46" x14ac:dyDescent="0.25">
      <c r="A5" s="5">
        <v>31</v>
      </c>
      <c r="B5" s="5" t="s">
        <v>44</v>
      </c>
      <c r="C5" s="12">
        <v>45444</v>
      </c>
      <c r="D5" s="6">
        <v>25308</v>
      </c>
      <c r="E5" s="6">
        <v>25410</v>
      </c>
      <c r="F5" s="7">
        <f t="shared" si="0"/>
        <v>0.99598583234946869</v>
      </c>
      <c r="G5" s="6">
        <v>187129</v>
      </c>
      <c r="H5" s="6">
        <v>187146</v>
      </c>
      <c r="I5" s="7">
        <f t="shared" si="1"/>
        <v>0.99990916183086997</v>
      </c>
      <c r="J5" s="6">
        <v>23397</v>
      </c>
      <c r="K5" s="6">
        <v>23458</v>
      </c>
      <c r="L5" s="7">
        <f t="shared" si="2"/>
        <v>0.99739960780970249</v>
      </c>
      <c r="M5" s="6">
        <v>46</v>
      </c>
      <c r="N5" s="7">
        <f t="shared" si="3"/>
        <v>0.99818239291923505</v>
      </c>
      <c r="O5" s="6">
        <v>0</v>
      </c>
      <c r="P5" s="7">
        <v>1</v>
      </c>
      <c r="Q5" s="6">
        <v>0</v>
      </c>
      <c r="R5" s="7">
        <v>1</v>
      </c>
      <c r="S5" s="6">
        <v>25308</v>
      </c>
      <c r="T5" s="7">
        <f t="shared" si="4"/>
        <v>1</v>
      </c>
      <c r="U5" s="6">
        <v>187097</v>
      </c>
      <c r="V5" s="7">
        <f t="shared" si="5"/>
        <v>0.99982899497138333</v>
      </c>
      <c r="W5" s="6">
        <v>23199</v>
      </c>
      <c r="X5" s="7">
        <f t="shared" si="6"/>
        <v>0.9915373765867419</v>
      </c>
      <c r="Y5" s="6">
        <v>55463</v>
      </c>
      <c r="Z5" s="8">
        <f t="shared" si="7"/>
        <v>2.1915204678362574</v>
      </c>
      <c r="AA5" s="6">
        <v>6156</v>
      </c>
      <c r="AB5" s="8">
        <f t="shared" si="8"/>
        <v>3.2897092380122804E-2</v>
      </c>
      <c r="AC5" s="6">
        <v>38092</v>
      </c>
      <c r="AD5" s="8">
        <f t="shared" si="9"/>
        <v>1.6280719750395349</v>
      </c>
      <c r="AE5" s="6">
        <v>523387</v>
      </c>
      <c r="AF5" s="10">
        <f t="shared" si="10"/>
        <v>4.8354277045474951E-2</v>
      </c>
      <c r="AG5" s="10">
        <f t="shared" si="11"/>
        <v>0.35753467319593341</v>
      </c>
      <c r="AH5" s="10">
        <f t="shared" si="12"/>
        <v>4.4703059113046367E-2</v>
      </c>
      <c r="AI5" s="6">
        <v>0</v>
      </c>
      <c r="AJ5" s="6">
        <v>523546</v>
      </c>
      <c r="AK5" s="7">
        <f t="shared" si="13"/>
        <v>1</v>
      </c>
      <c r="AL5" s="6">
        <v>22244</v>
      </c>
      <c r="AM5" s="7">
        <f t="shared" si="14"/>
        <v>0.95751280689757923</v>
      </c>
      <c r="AN5" s="6">
        <v>3451</v>
      </c>
      <c r="AO5" s="11">
        <f t="shared" si="15"/>
        <v>0.99340841110427736</v>
      </c>
      <c r="AP5" s="6">
        <v>94</v>
      </c>
      <c r="AQ5" s="11">
        <f t="shared" si="16"/>
        <v>0.99982045512715212</v>
      </c>
      <c r="AR5" s="6">
        <v>230</v>
      </c>
      <c r="AS5" s="6">
        <v>409459</v>
      </c>
      <c r="AT5" s="11">
        <f t="shared" si="17"/>
        <v>0.9994382831980736</v>
      </c>
    </row>
    <row r="6" spans="1:46" x14ac:dyDescent="0.25">
      <c r="A6" s="5">
        <v>31</v>
      </c>
      <c r="B6" s="5" t="s">
        <v>44</v>
      </c>
      <c r="C6" s="12">
        <v>45474</v>
      </c>
      <c r="D6" s="6">
        <v>26631</v>
      </c>
      <c r="E6" s="6">
        <v>26747</v>
      </c>
      <c r="F6" s="7">
        <f t="shared" si="0"/>
        <v>0.99566306501663737</v>
      </c>
      <c r="G6" s="6">
        <v>191539</v>
      </c>
      <c r="H6" s="6">
        <v>191540</v>
      </c>
      <c r="I6" s="7">
        <f t="shared" si="1"/>
        <v>0.99999477915840029</v>
      </c>
      <c r="J6" s="6">
        <v>23282</v>
      </c>
      <c r="K6" s="6">
        <v>23575</v>
      </c>
      <c r="L6" s="7">
        <f t="shared" si="2"/>
        <v>0.98757158006362677</v>
      </c>
      <c r="M6" s="6">
        <v>45</v>
      </c>
      <c r="N6" s="7">
        <f t="shared" si="3"/>
        <v>0.99831023994592771</v>
      </c>
      <c r="O6" s="6">
        <v>0</v>
      </c>
      <c r="P6" s="7">
        <v>1</v>
      </c>
      <c r="Q6" s="6">
        <v>0</v>
      </c>
      <c r="R6" s="7">
        <v>1</v>
      </c>
      <c r="S6" s="6">
        <v>26631</v>
      </c>
      <c r="T6" s="7">
        <f t="shared" si="4"/>
        <v>1</v>
      </c>
      <c r="U6" s="6">
        <v>191504</v>
      </c>
      <c r="V6" s="7">
        <f t="shared" si="5"/>
        <v>0.99981726959000516</v>
      </c>
      <c r="W6" s="6">
        <v>23071</v>
      </c>
      <c r="X6" s="7">
        <f t="shared" si="6"/>
        <v>0.99093720470749935</v>
      </c>
      <c r="Y6" s="6">
        <v>62655</v>
      </c>
      <c r="Z6" s="8">
        <f t="shared" si="7"/>
        <v>2.3527092486200294</v>
      </c>
      <c r="AA6" s="6">
        <v>6733</v>
      </c>
      <c r="AB6" s="8">
        <f t="shared" si="8"/>
        <v>3.5152110014148558E-2</v>
      </c>
      <c r="AC6" s="6">
        <v>37044</v>
      </c>
      <c r="AD6" s="8">
        <f t="shared" si="9"/>
        <v>1.5911004209260373</v>
      </c>
      <c r="AE6" s="6">
        <v>525221</v>
      </c>
      <c r="AF6" s="10">
        <f t="shared" si="10"/>
        <v>5.0704370160370583E-2</v>
      </c>
      <c r="AG6" s="10">
        <f t="shared" si="11"/>
        <v>0.36468267643525298</v>
      </c>
      <c r="AH6" s="10">
        <f t="shared" si="12"/>
        <v>4.4328006686709026E-2</v>
      </c>
      <c r="AI6" s="6">
        <v>0</v>
      </c>
      <c r="AJ6" s="6">
        <v>525367</v>
      </c>
      <c r="AK6" s="7">
        <f t="shared" si="13"/>
        <v>1</v>
      </c>
      <c r="AL6" s="6">
        <v>22458</v>
      </c>
      <c r="AM6" s="7">
        <f t="shared" si="14"/>
        <v>0.95725273951352108</v>
      </c>
      <c r="AN6" s="6">
        <v>3666</v>
      </c>
      <c r="AO6" s="11">
        <f t="shared" si="15"/>
        <v>0.9930220207968905</v>
      </c>
      <c r="AP6" s="6">
        <v>97</v>
      </c>
      <c r="AQ6" s="11">
        <f t="shared" si="16"/>
        <v>0.99981536716238362</v>
      </c>
      <c r="AR6" s="6">
        <v>219</v>
      </c>
      <c r="AS6" s="6">
        <v>412109</v>
      </c>
      <c r="AT6" s="11">
        <f t="shared" si="17"/>
        <v>0.99946858719416465</v>
      </c>
    </row>
    <row r="7" spans="1:46" x14ac:dyDescent="0.25">
      <c r="A7" s="5">
        <v>31</v>
      </c>
      <c r="B7" s="5" t="s">
        <v>44</v>
      </c>
      <c r="C7" s="12">
        <v>45505</v>
      </c>
      <c r="D7" s="6">
        <v>27646</v>
      </c>
      <c r="E7" s="6">
        <v>27741</v>
      </c>
      <c r="F7" s="7">
        <f t="shared" si="0"/>
        <v>0.99657546591687396</v>
      </c>
      <c r="G7" s="6">
        <v>196192</v>
      </c>
      <c r="H7" s="6">
        <v>196196</v>
      </c>
      <c r="I7" s="7">
        <f t="shared" si="1"/>
        <v>0.99997961222451015</v>
      </c>
      <c r="J7" s="6">
        <v>23698</v>
      </c>
      <c r="K7" s="6">
        <v>23973</v>
      </c>
      <c r="L7" s="7">
        <f t="shared" si="2"/>
        <v>0.98852876152338043</v>
      </c>
      <c r="M7" s="6">
        <v>43</v>
      </c>
      <c r="N7" s="7">
        <f t="shared" si="3"/>
        <v>0.99844462128336831</v>
      </c>
      <c r="O7" s="6">
        <v>0</v>
      </c>
      <c r="P7" s="7">
        <v>1</v>
      </c>
      <c r="Q7" s="6">
        <v>0</v>
      </c>
      <c r="R7" s="7">
        <v>1</v>
      </c>
      <c r="S7" s="6">
        <v>27646</v>
      </c>
      <c r="T7" s="7">
        <f t="shared" si="4"/>
        <v>1</v>
      </c>
      <c r="U7" s="6">
        <v>196157</v>
      </c>
      <c r="V7" s="7">
        <f t="shared" si="5"/>
        <v>0.99982160332735281</v>
      </c>
      <c r="W7" s="6">
        <v>23493</v>
      </c>
      <c r="X7" s="7">
        <f t="shared" si="6"/>
        <v>0.99134948096885811</v>
      </c>
      <c r="Y7" s="6">
        <v>67329</v>
      </c>
      <c r="Z7" s="8">
        <f t="shared" si="7"/>
        <v>2.4353975258626925</v>
      </c>
      <c r="AA7" s="6">
        <v>6715</v>
      </c>
      <c r="AB7" s="8">
        <f t="shared" si="8"/>
        <v>3.4226675909313324E-2</v>
      </c>
      <c r="AC7" s="6">
        <v>37767</v>
      </c>
      <c r="AD7" s="8">
        <f t="shared" si="9"/>
        <v>1.5936787914591948</v>
      </c>
      <c r="AE7" s="6">
        <v>526986</v>
      </c>
      <c r="AF7" s="10">
        <f t="shared" si="10"/>
        <v>5.2460596676192538E-2</v>
      </c>
      <c r="AG7" s="10">
        <f t="shared" si="11"/>
        <v>0.37229072499079674</v>
      </c>
      <c r="AH7" s="10">
        <f t="shared" si="12"/>
        <v>4.4968936556189346E-2</v>
      </c>
      <c r="AI7" s="6">
        <v>0</v>
      </c>
      <c r="AJ7" s="6">
        <v>527142</v>
      </c>
      <c r="AK7" s="7">
        <f t="shared" si="13"/>
        <v>1</v>
      </c>
      <c r="AL7" s="6">
        <v>22804</v>
      </c>
      <c r="AM7" s="7">
        <f t="shared" si="14"/>
        <v>0.95674030906283314</v>
      </c>
      <c r="AN7" s="6">
        <v>4194</v>
      </c>
      <c r="AO7" s="11">
        <f t="shared" si="15"/>
        <v>0.9920438895022593</v>
      </c>
      <c r="AP7" s="6">
        <v>143</v>
      </c>
      <c r="AQ7" s="11">
        <f t="shared" si="16"/>
        <v>0.99972872584616668</v>
      </c>
      <c r="AR7" s="6">
        <v>198</v>
      </c>
      <c r="AS7" s="6">
        <v>414650</v>
      </c>
      <c r="AT7" s="11">
        <f t="shared" si="17"/>
        <v>0.99952248884601469</v>
      </c>
    </row>
    <row r="8" spans="1:46" x14ac:dyDescent="0.25">
      <c r="A8" s="5">
        <v>31</v>
      </c>
      <c r="B8" s="5" t="s">
        <v>44</v>
      </c>
      <c r="C8" s="12">
        <v>45536</v>
      </c>
      <c r="D8" s="6">
        <v>27860</v>
      </c>
      <c r="E8" s="6">
        <v>27814</v>
      </c>
      <c r="F8" s="7">
        <f t="shared" si="0"/>
        <v>1.0016538433882218</v>
      </c>
      <c r="G8" s="6">
        <v>179264</v>
      </c>
      <c r="H8" s="6">
        <v>179257</v>
      </c>
      <c r="I8" s="7">
        <f t="shared" si="1"/>
        <v>1.0000390500789369</v>
      </c>
      <c r="J8" s="6">
        <v>23532</v>
      </c>
      <c r="K8" s="6">
        <v>23850</v>
      </c>
      <c r="L8" s="7">
        <f t="shared" si="2"/>
        <v>0.98666666666666669</v>
      </c>
      <c r="M8" s="6">
        <v>50</v>
      </c>
      <c r="N8" s="7">
        <f t="shared" si="3"/>
        <v>0.998205312275664</v>
      </c>
      <c r="O8" s="6">
        <v>0</v>
      </c>
      <c r="P8" s="7">
        <v>1</v>
      </c>
      <c r="Q8" s="6">
        <v>0</v>
      </c>
      <c r="R8" s="7">
        <v>1</v>
      </c>
      <c r="S8" s="6">
        <v>27860</v>
      </c>
      <c r="T8" s="7">
        <f t="shared" si="4"/>
        <v>1</v>
      </c>
      <c r="U8" s="6">
        <v>179227</v>
      </c>
      <c r="V8" s="7">
        <f t="shared" si="5"/>
        <v>0.99979360049982147</v>
      </c>
      <c r="W8" s="6">
        <v>23339</v>
      </c>
      <c r="X8" s="7">
        <f t="shared" si="6"/>
        <v>0.99179840217576065</v>
      </c>
      <c r="Y8" s="6">
        <v>69943</v>
      </c>
      <c r="Z8" s="8">
        <f t="shared" si="7"/>
        <v>2.5105168700646088</v>
      </c>
      <c r="AA8" s="6">
        <v>6702</v>
      </c>
      <c r="AB8" s="8">
        <f t="shared" si="8"/>
        <v>3.7386201356658336E-2</v>
      </c>
      <c r="AC8" s="6">
        <v>36727</v>
      </c>
      <c r="AD8" s="8">
        <f t="shared" si="9"/>
        <v>1.5607258201597825</v>
      </c>
      <c r="AE8" s="6">
        <v>528722</v>
      </c>
      <c r="AF8" s="10">
        <f t="shared" si="10"/>
        <v>5.2693097695953636E-2</v>
      </c>
      <c r="AG8" s="10">
        <f t="shared" si="11"/>
        <v>0.33905152424147283</v>
      </c>
      <c r="AH8" s="10">
        <f t="shared" si="12"/>
        <v>4.4507321427895943E-2</v>
      </c>
      <c r="AI8" s="6">
        <v>0</v>
      </c>
      <c r="AJ8" s="6">
        <v>528890</v>
      </c>
      <c r="AK8" s="7">
        <f t="shared" si="13"/>
        <v>1</v>
      </c>
      <c r="AL8" s="6">
        <v>22471</v>
      </c>
      <c r="AM8" s="7">
        <f t="shared" si="14"/>
        <v>0.95751290438465464</v>
      </c>
      <c r="AN8" s="6">
        <v>4335</v>
      </c>
      <c r="AO8" s="11">
        <f t="shared" si="15"/>
        <v>0.99180358864792306</v>
      </c>
      <c r="AP8" s="6">
        <v>131</v>
      </c>
      <c r="AQ8" s="11">
        <f t="shared" si="16"/>
        <v>0.99975231144472387</v>
      </c>
      <c r="AR8" s="6">
        <v>184</v>
      </c>
      <c r="AS8" s="6">
        <v>415661</v>
      </c>
      <c r="AT8" s="11">
        <f t="shared" si="17"/>
        <v>0.99955733157549065</v>
      </c>
    </row>
    <row r="9" spans="1:46" x14ac:dyDescent="0.25">
      <c r="A9" s="5">
        <v>31</v>
      </c>
      <c r="B9" s="5" t="s">
        <v>44</v>
      </c>
      <c r="C9" s="12">
        <v>45566</v>
      </c>
      <c r="D9" s="6">
        <v>27102</v>
      </c>
      <c r="E9" s="6">
        <v>27055</v>
      </c>
      <c r="F9" s="7">
        <f t="shared" si="0"/>
        <v>1.0017372019959343</v>
      </c>
      <c r="G9" s="6">
        <v>168155</v>
      </c>
      <c r="H9" s="6">
        <v>168120</v>
      </c>
      <c r="I9" s="7">
        <f t="shared" si="1"/>
        <v>1.0002081846300261</v>
      </c>
      <c r="J9" s="6">
        <v>21864</v>
      </c>
      <c r="K9" s="6">
        <v>22111</v>
      </c>
      <c r="L9" s="7">
        <f t="shared" si="2"/>
        <v>0.98882908959341509</v>
      </c>
      <c r="M9" s="6">
        <v>49</v>
      </c>
      <c r="N9" s="7">
        <f t="shared" si="3"/>
        <v>0.9981920153494207</v>
      </c>
      <c r="O9" s="6">
        <v>0</v>
      </c>
      <c r="P9" s="7">
        <v>1</v>
      </c>
      <c r="Q9" s="6">
        <v>0</v>
      </c>
      <c r="R9" s="7">
        <v>1</v>
      </c>
      <c r="S9" s="6">
        <v>27102</v>
      </c>
      <c r="T9" s="7">
        <f t="shared" si="4"/>
        <v>1</v>
      </c>
      <c r="U9" s="6">
        <v>168117</v>
      </c>
      <c r="V9" s="7">
        <f t="shared" si="5"/>
        <v>0.99977401801908949</v>
      </c>
      <c r="W9" s="6">
        <v>21612</v>
      </c>
      <c r="X9" s="7">
        <f t="shared" si="6"/>
        <v>0.98847420417124043</v>
      </c>
      <c r="Y9" s="6">
        <v>70491</v>
      </c>
      <c r="Z9" s="8">
        <f t="shared" si="7"/>
        <v>2.6009519592649988</v>
      </c>
      <c r="AA9" s="6">
        <v>6576</v>
      </c>
      <c r="AB9" s="8">
        <f t="shared" si="8"/>
        <v>3.9106776485980196E-2</v>
      </c>
      <c r="AC9" s="6">
        <v>40911</v>
      </c>
      <c r="AD9" s="8">
        <f t="shared" si="9"/>
        <v>1.8711580680570801</v>
      </c>
      <c r="AE9" s="6">
        <v>530401</v>
      </c>
      <c r="AF9" s="10">
        <f t="shared" si="10"/>
        <v>5.1097188730790478E-2</v>
      </c>
      <c r="AG9" s="10">
        <f t="shared" si="11"/>
        <v>0.31703371599978131</v>
      </c>
      <c r="AH9" s="10">
        <f t="shared" si="12"/>
        <v>4.122164173898616E-2</v>
      </c>
      <c r="AI9" s="6">
        <v>0</v>
      </c>
      <c r="AJ9" s="6">
        <v>530563</v>
      </c>
      <c r="AK9" s="7">
        <f t="shared" si="13"/>
        <v>1</v>
      </c>
      <c r="AL9" s="6">
        <v>23406</v>
      </c>
      <c r="AM9" s="7">
        <f t="shared" si="14"/>
        <v>0.95588459805904291</v>
      </c>
      <c r="AN9" s="6">
        <v>4649</v>
      </c>
      <c r="AO9" s="11">
        <f t="shared" si="15"/>
        <v>0.9912376098597151</v>
      </c>
      <c r="AP9" s="6">
        <v>140</v>
      </c>
      <c r="AQ9" s="11">
        <f t="shared" si="16"/>
        <v>0.99973612935692835</v>
      </c>
      <c r="AR9" s="6">
        <v>170</v>
      </c>
      <c r="AS9" s="6">
        <v>414021</v>
      </c>
      <c r="AT9" s="11">
        <f t="shared" si="17"/>
        <v>0.99958939280857739</v>
      </c>
    </row>
    <row r="10" spans="1:46" x14ac:dyDescent="0.25">
      <c r="A10" s="5">
        <v>31</v>
      </c>
      <c r="B10" s="5" t="s">
        <v>44</v>
      </c>
      <c r="C10" s="12">
        <v>45597</v>
      </c>
      <c r="D10" s="6">
        <v>27208</v>
      </c>
      <c r="E10" s="6">
        <v>27279</v>
      </c>
      <c r="F10" s="7">
        <f t="shared" si="0"/>
        <v>0.99739726529564865</v>
      </c>
      <c r="G10" s="6">
        <v>166303</v>
      </c>
      <c r="H10" s="6">
        <v>166283</v>
      </c>
      <c r="I10" s="7">
        <f t="shared" si="1"/>
        <v>1.0001202768773718</v>
      </c>
      <c r="J10" s="6">
        <v>21716</v>
      </c>
      <c r="K10" s="6">
        <v>22060</v>
      </c>
      <c r="L10" s="7">
        <f t="shared" si="2"/>
        <v>0.98440616500453304</v>
      </c>
      <c r="M10" s="6">
        <v>59</v>
      </c>
      <c r="N10" s="7">
        <f t="shared" si="3"/>
        <v>0.99783152014113496</v>
      </c>
      <c r="O10" s="6">
        <v>0</v>
      </c>
      <c r="P10" s="7">
        <v>1</v>
      </c>
      <c r="Q10" s="6">
        <v>0</v>
      </c>
      <c r="R10" s="7">
        <v>1</v>
      </c>
      <c r="S10" s="6">
        <v>27208</v>
      </c>
      <c r="T10" s="7">
        <f t="shared" si="4"/>
        <v>1</v>
      </c>
      <c r="U10" s="6">
        <v>166265</v>
      </c>
      <c r="V10" s="7">
        <f t="shared" si="5"/>
        <v>0.99977150141608995</v>
      </c>
      <c r="W10" s="6">
        <v>21490</v>
      </c>
      <c r="X10" s="7">
        <f t="shared" si="6"/>
        <v>0.98959292687419409</v>
      </c>
      <c r="Y10" s="6">
        <v>69974</v>
      </c>
      <c r="Z10" s="8">
        <f t="shared" si="7"/>
        <v>2.5718171126139371</v>
      </c>
      <c r="AA10" s="6">
        <v>6254</v>
      </c>
      <c r="AB10" s="8">
        <f t="shared" si="8"/>
        <v>3.7606056415097747E-2</v>
      </c>
      <c r="AC10" s="6">
        <v>36330</v>
      </c>
      <c r="AD10" s="8">
        <f t="shared" si="9"/>
        <v>1.6729600294713576</v>
      </c>
      <c r="AE10" s="6">
        <v>532010</v>
      </c>
      <c r="AF10" s="10">
        <f t="shared" si="10"/>
        <v>5.1141895829025771E-2</v>
      </c>
      <c r="AG10" s="10">
        <f t="shared" si="11"/>
        <v>0.31259374823781511</v>
      </c>
      <c r="AH10" s="10">
        <f t="shared" si="12"/>
        <v>4.0818781601849589E-2</v>
      </c>
      <c r="AI10" s="6">
        <v>0</v>
      </c>
      <c r="AJ10" s="6">
        <v>532201</v>
      </c>
      <c r="AK10" s="7">
        <f t="shared" si="13"/>
        <v>1</v>
      </c>
      <c r="AL10" s="6">
        <v>24160</v>
      </c>
      <c r="AM10" s="7">
        <f t="shared" si="14"/>
        <v>0.95460361780605452</v>
      </c>
      <c r="AN10" s="6">
        <v>4972</v>
      </c>
      <c r="AO10" s="11">
        <f t="shared" si="15"/>
        <v>0.99065766505512021</v>
      </c>
      <c r="AP10" s="6">
        <v>143</v>
      </c>
      <c r="AQ10" s="11">
        <f t="shared" si="16"/>
        <v>0.99973130452592163</v>
      </c>
      <c r="AR10" s="6">
        <v>226</v>
      </c>
      <c r="AS10" s="6">
        <v>413733</v>
      </c>
      <c r="AT10" s="11">
        <f t="shared" si="17"/>
        <v>0.99945375399110059</v>
      </c>
    </row>
    <row r="11" spans="1:46" x14ac:dyDescent="0.25">
      <c r="A11" s="5">
        <v>31</v>
      </c>
      <c r="B11" s="5" t="s">
        <v>44</v>
      </c>
      <c r="C11" s="12">
        <v>45627</v>
      </c>
      <c r="D11" s="6">
        <v>27728</v>
      </c>
      <c r="E11" s="6">
        <v>27728</v>
      </c>
      <c r="F11" s="7">
        <f t="shared" si="0"/>
        <v>1</v>
      </c>
      <c r="G11" s="6">
        <v>146684</v>
      </c>
      <c r="H11" s="6">
        <v>146678</v>
      </c>
      <c r="I11" s="7">
        <f t="shared" si="1"/>
        <v>1.0000409059299964</v>
      </c>
      <c r="J11" s="6">
        <v>21880</v>
      </c>
      <c r="K11" s="6">
        <v>22218</v>
      </c>
      <c r="L11" s="7">
        <f t="shared" si="2"/>
        <v>0.98478710955081461</v>
      </c>
      <c r="M11" s="6">
        <v>64</v>
      </c>
      <c r="N11" s="7">
        <f t="shared" si="3"/>
        <v>0.99769186381996533</v>
      </c>
      <c r="O11" s="6">
        <v>0</v>
      </c>
      <c r="P11" s="7">
        <v>1</v>
      </c>
      <c r="Q11" s="6">
        <v>0</v>
      </c>
      <c r="R11" s="7">
        <v>1</v>
      </c>
      <c r="S11" s="6">
        <v>27728</v>
      </c>
      <c r="T11" s="7">
        <f t="shared" si="4"/>
        <v>1</v>
      </c>
      <c r="U11" s="6">
        <v>146650</v>
      </c>
      <c r="V11" s="7">
        <f t="shared" si="5"/>
        <v>0.99976820921163867</v>
      </c>
      <c r="W11" s="6">
        <v>21654</v>
      </c>
      <c r="X11" s="7">
        <f t="shared" si="6"/>
        <v>0.98967093235831805</v>
      </c>
      <c r="Y11" s="6">
        <v>71869</v>
      </c>
      <c r="Z11" s="8">
        <f t="shared" si="7"/>
        <v>2.5919287362954413</v>
      </c>
      <c r="AA11" s="6">
        <v>5642</v>
      </c>
      <c r="AB11" s="8">
        <f t="shared" si="8"/>
        <v>3.8463636115731774E-2</v>
      </c>
      <c r="AC11" s="6">
        <v>37871</v>
      </c>
      <c r="AD11" s="8">
        <f t="shared" si="9"/>
        <v>1.7308500914076783</v>
      </c>
      <c r="AE11" s="6">
        <v>533592</v>
      </c>
      <c r="AF11" s="10">
        <f t="shared" si="10"/>
        <v>5.1964797073419389E-2</v>
      </c>
      <c r="AG11" s="10">
        <f t="shared" si="11"/>
        <v>0.27489917390065816</v>
      </c>
      <c r="AH11" s="10">
        <f t="shared" si="12"/>
        <v>4.1005112520427593E-2</v>
      </c>
      <c r="AI11" s="6">
        <v>0</v>
      </c>
      <c r="AJ11" s="6">
        <v>533753</v>
      </c>
      <c r="AK11" s="7">
        <f t="shared" si="13"/>
        <v>1</v>
      </c>
      <c r="AL11" s="6">
        <v>24293</v>
      </c>
      <c r="AM11" s="7">
        <f t="shared" si="14"/>
        <v>0.95448643848371817</v>
      </c>
      <c r="AN11" s="6">
        <v>5117</v>
      </c>
      <c r="AO11" s="11">
        <f t="shared" si="15"/>
        <v>0.99041316863792805</v>
      </c>
      <c r="AP11" s="6">
        <v>147</v>
      </c>
      <c r="AQ11" s="11">
        <f t="shared" si="16"/>
        <v>0.99972459171189665</v>
      </c>
      <c r="AR11" s="6">
        <v>211</v>
      </c>
      <c r="AS11" s="6">
        <v>413920</v>
      </c>
      <c r="AT11" s="11">
        <f t="shared" si="17"/>
        <v>0.99949023965983763</v>
      </c>
    </row>
    <row r="12" spans="1:46" x14ac:dyDescent="0.25">
      <c r="A12" s="5">
        <v>31</v>
      </c>
      <c r="B12" s="5" t="s">
        <v>44</v>
      </c>
      <c r="C12" s="12">
        <v>45658</v>
      </c>
      <c r="D12" s="6">
        <v>28303</v>
      </c>
      <c r="E12" s="6">
        <v>28330</v>
      </c>
      <c r="F12" s="7">
        <f t="shared" si="0"/>
        <v>0.99904694669961169</v>
      </c>
      <c r="G12" s="6">
        <v>134731</v>
      </c>
      <c r="H12" s="6">
        <v>134727</v>
      </c>
      <c r="I12" s="7">
        <f t="shared" si="1"/>
        <v>1.0000296896687375</v>
      </c>
      <c r="J12" s="6">
        <v>22397</v>
      </c>
      <c r="K12" s="6">
        <v>22742</v>
      </c>
      <c r="L12" s="7">
        <f t="shared" si="2"/>
        <v>0.98482983026998505</v>
      </c>
      <c r="M12" s="6">
        <v>64</v>
      </c>
      <c r="N12" s="7">
        <f t="shared" si="3"/>
        <v>0.99773875560894609</v>
      </c>
      <c r="O12" s="6">
        <v>0</v>
      </c>
      <c r="P12" s="7">
        <v>1</v>
      </c>
      <c r="Q12" s="6">
        <v>0</v>
      </c>
      <c r="R12" s="7">
        <v>1</v>
      </c>
      <c r="S12" s="6">
        <v>28303</v>
      </c>
      <c r="T12" s="7">
        <f t="shared" si="4"/>
        <v>1</v>
      </c>
      <c r="U12" s="6">
        <v>134697</v>
      </c>
      <c r="V12" s="7">
        <f t="shared" si="5"/>
        <v>0.99974764530805826</v>
      </c>
      <c r="W12" s="6">
        <v>22172</v>
      </c>
      <c r="X12" s="7">
        <f t="shared" si="6"/>
        <v>0.98995401169799524</v>
      </c>
      <c r="Y12" s="6">
        <v>72892</v>
      </c>
      <c r="Z12" s="8">
        <f t="shared" si="7"/>
        <v>2.5754160336360101</v>
      </c>
      <c r="AA12" s="6">
        <v>5458</v>
      </c>
      <c r="AB12" s="8">
        <f t="shared" si="8"/>
        <v>4.0510350253468025E-2</v>
      </c>
      <c r="AC12" s="6">
        <v>39412</v>
      </c>
      <c r="AD12" s="8">
        <f t="shared" si="9"/>
        <v>1.7596999598160468</v>
      </c>
      <c r="AE12" s="6">
        <v>535191</v>
      </c>
      <c r="AF12" s="10">
        <f t="shared" si="10"/>
        <v>5.2883923683320531E-2</v>
      </c>
      <c r="AG12" s="10">
        <f t="shared" si="11"/>
        <v>0.25174376998118431</v>
      </c>
      <c r="AH12" s="10">
        <f t="shared" si="12"/>
        <v>4.184861105661343E-2</v>
      </c>
      <c r="AI12" s="6">
        <v>0</v>
      </c>
      <c r="AJ12" s="6">
        <v>535377</v>
      </c>
      <c r="AK12" s="7">
        <f t="shared" si="13"/>
        <v>1</v>
      </c>
      <c r="AL12" s="6">
        <v>24527</v>
      </c>
      <c r="AM12" s="7">
        <f t="shared" si="14"/>
        <v>0.95418742306823046</v>
      </c>
      <c r="AN12" s="6">
        <v>5274</v>
      </c>
      <c r="AO12" s="11">
        <f t="shared" si="15"/>
        <v>0.99014899780902055</v>
      </c>
      <c r="AP12" s="6">
        <v>160</v>
      </c>
      <c r="AQ12" s="11">
        <f t="shared" si="16"/>
        <v>0.99970114517433506</v>
      </c>
      <c r="AR12" s="6">
        <v>206</v>
      </c>
      <c r="AS12" s="6">
        <v>416007</v>
      </c>
      <c r="AT12" s="11">
        <f t="shared" si="17"/>
        <v>0.9995048160247304</v>
      </c>
    </row>
    <row r="13" spans="1:46" x14ac:dyDescent="0.25">
      <c r="A13" s="5">
        <v>31</v>
      </c>
      <c r="B13" s="5" t="s">
        <v>44</v>
      </c>
      <c r="C13" s="12">
        <v>45689</v>
      </c>
      <c r="D13" s="6">
        <v>29109</v>
      </c>
      <c r="E13" s="6">
        <v>29215</v>
      </c>
      <c r="F13" s="7">
        <f t="shared" si="0"/>
        <v>0.99637172685264419</v>
      </c>
      <c r="G13" s="6">
        <v>102765</v>
      </c>
      <c r="H13" s="6">
        <v>102776</v>
      </c>
      <c r="I13" s="7">
        <f t="shared" si="1"/>
        <v>0.99989297112166264</v>
      </c>
      <c r="J13" s="6">
        <v>23317</v>
      </c>
      <c r="K13" s="6">
        <v>23641</v>
      </c>
      <c r="L13" s="7">
        <f t="shared" si="2"/>
        <v>0.98629499598155745</v>
      </c>
      <c r="M13" s="6">
        <v>66</v>
      </c>
      <c r="N13" s="7">
        <f t="shared" si="3"/>
        <v>0.99773266000206118</v>
      </c>
      <c r="O13" s="6">
        <v>0</v>
      </c>
      <c r="P13" s="7">
        <v>1</v>
      </c>
      <c r="Q13" s="6">
        <v>0</v>
      </c>
      <c r="R13" s="7">
        <v>1</v>
      </c>
      <c r="S13" s="6">
        <v>29109</v>
      </c>
      <c r="T13" s="7">
        <f t="shared" si="4"/>
        <v>1</v>
      </c>
      <c r="U13" s="6">
        <v>102731</v>
      </c>
      <c r="V13" s="7">
        <f t="shared" si="5"/>
        <v>0.99966914805624485</v>
      </c>
      <c r="W13" s="6">
        <v>23096</v>
      </c>
      <c r="X13" s="7">
        <f t="shared" si="6"/>
        <v>0.99052193678432043</v>
      </c>
      <c r="Y13" s="6">
        <v>75051</v>
      </c>
      <c r="Z13" s="8">
        <f t="shared" si="7"/>
        <v>2.5782747603833864</v>
      </c>
      <c r="AA13" s="6">
        <v>5608</v>
      </c>
      <c r="AB13" s="8">
        <f t="shared" si="8"/>
        <v>5.4571108840558553E-2</v>
      </c>
      <c r="AC13" s="6">
        <v>39956</v>
      </c>
      <c r="AD13" s="8">
        <f t="shared" si="9"/>
        <v>1.7135995196637646</v>
      </c>
      <c r="AE13" s="6">
        <v>536738</v>
      </c>
      <c r="AF13" s="10">
        <f t="shared" si="10"/>
        <v>5.4233164039065612E-2</v>
      </c>
      <c r="AG13" s="10">
        <f t="shared" si="11"/>
        <v>0.1914621286363179</v>
      </c>
      <c r="AH13" s="10">
        <f t="shared" si="12"/>
        <v>4.3442051801810197E-2</v>
      </c>
      <c r="AI13" s="6">
        <v>0</v>
      </c>
      <c r="AJ13" s="6">
        <v>536910</v>
      </c>
      <c r="AK13" s="7">
        <f t="shared" si="13"/>
        <v>1</v>
      </c>
      <c r="AL13" s="6">
        <v>24891</v>
      </c>
      <c r="AM13" s="7">
        <f t="shared" si="14"/>
        <v>0.9536402749064089</v>
      </c>
      <c r="AN13" s="6">
        <v>5391</v>
      </c>
      <c r="AO13" s="11">
        <f t="shared" si="15"/>
        <v>0.98995921104095663</v>
      </c>
      <c r="AP13" s="6">
        <v>140</v>
      </c>
      <c r="AQ13" s="11">
        <f t="shared" si="16"/>
        <v>0.99973924866364938</v>
      </c>
      <c r="AR13" s="6">
        <v>196</v>
      </c>
      <c r="AS13" s="6">
        <v>416365</v>
      </c>
      <c r="AT13" s="11">
        <f t="shared" si="17"/>
        <v>0.99952925918364899</v>
      </c>
    </row>
    <row r="14" spans="1:46" x14ac:dyDescent="0.25">
      <c r="A14" s="5">
        <v>31</v>
      </c>
      <c r="B14" s="5" t="s">
        <v>44</v>
      </c>
      <c r="C14" s="12">
        <v>45717</v>
      </c>
      <c r="D14" s="6">
        <v>29548</v>
      </c>
      <c r="E14" s="6">
        <v>29696</v>
      </c>
      <c r="F14" s="7">
        <f t="shared" si="0"/>
        <v>0.99501616379310343</v>
      </c>
      <c r="G14" s="6">
        <v>98077</v>
      </c>
      <c r="H14" s="6">
        <v>98072</v>
      </c>
      <c r="I14" s="7">
        <f t="shared" si="1"/>
        <v>1.0000509829513011</v>
      </c>
      <c r="J14" s="6">
        <v>24515</v>
      </c>
      <c r="K14" s="6">
        <v>24887</v>
      </c>
      <c r="L14" s="7">
        <f t="shared" si="2"/>
        <v>0.9850524370153092</v>
      </c>
      <c r="M14" s="6">
        <v>67</v>
      </c>
      <c r="N14" s="7">
        <f t="shared" si="3"/>
        <v>0.99773250304589145</v>
      </c>
      <c r="O14" s="6">
        <v>0</v>
      </c>
      <c r="P14" s="7">
        <v>1</v>
      </c>
      <c r="Q14" s="6">
        <v>0</v>
      </c>
      <c r="R14" s="7">
        <v>1</v>
      </c>
      <c r="S14" s="6">
        <v>29548</v>
      </c>
      <c r="T14" s="7">
        <f t="shared" si="4"/>
        <v>1</v>
      </c>
      <c r="U14" s="6">
        <v>98043</v>
      </c>
      <c r="V14" s="7">
        <f t="shared" si="5"/>
        <v>0.99965333360522857</v>
      </c>
      <c r="W14" s="6">
        <v>24295</v>
      </c>
      <c r="X14" s="7">
        <f t="shared" si="6"/>
        <v>0.99102590250866818</v>
      </c>
      <c r="Y14" s="6">
        <v>78789</v>
      </c>
      <c r="Z14" s="8">
        <f t="shared" si="7"/>
        <v>2.6664748883173144</v>
      </c>
      <c r="AA14" s="6">
        <v>5602</v>
      </c>
      <c r="AB14" s="8">
        <f t="shared" si="8"/>
        <v>5.7118386573814454E-2</v>
      </c>
      <c r="AC14" s="6">
        <v>38613</v>
      </c>
      <c r="AD14" s="8">
        <f t="shared" si="9"/>
        <v>1.5750764837854374</v>
      </c>
      <c r="AE14" s="6">
        <v>538090</v>
      </c>
      <c r="AF14" s="10">
        <f t="shared" si="10"/>
        <v>5.4912746938244529E-2</v>
      </c>
      <c r="AG14" s="10">
        <f t="shared" si="11"/>
        <v>0.18226876544815923</v>
      </c>
      <c r="AH14" s="10">
        <f t="shared" si="12"/>
        <v>4.5559293055065141E-2</v>
      </c>
      <c r="AI14" s="6">
        <v>0</v>
      </c>
      <c r="AJ14" s="6">
        <v>538346</v>
      </c>
      <c r="AK14" s="7">
        <f t="shared" si="13"/>
        <v>1</v>
      </c>
      <c r="AL14" s="6">
        <v>24869</v>
      </c>
      <c r="AM14" s="7">
        <f t="shared" si="14"/>
        <v>0.95380480211611118</v>
      </c>
      <c r="AN14" s="6">
        <v>5576</v>
      </c>
      <c r="AO14" s="11">
        <f t="shared" si="15"/>
        <v>0.98964234897259384</v>
      </c>
      <c r="AP14" s="6">
        <v>171</v>
      </c>
      <c r="AQ14" s="11">
        <f t="shared" si="16"/>
        <v>0.9996823604150491</v>
      </c>
      <c r="AR14" s="6">
        <v>194</v>
      </c>
      <c r="AS14" s="6">
        <v>419252</v>
      </c>
      <c r="AT14" s="11">
        <f t="shared" si="17"/>
        <v>0.99953727114003033</v>
      </c>
    </row>
  </sheetData>
  <mergeCells count="13">
    <mergeCell ref="O1:P1"/>
    <mergeCell ref="A1:B1"/>
    <mergeCell ref="D1:F1"/>
    <mergeCell ref="G1:I1"/>
    <mergeCell ref="J1:L1"/>
    <mergeCell ref="M1:N1"/>
    <mergeCell ref="AC1:AD1"/>
    <mergeCell ref="Q1:R1"/>
    <mergeCell ref="S1:T1"/>
    <mergeCell ref="U1:V1"/>
    <mergeCell ref="W1:X1"/>
    <mergeCell ref="Y1:Z1"/>
    <mergeCell ref="AA1:A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5-13 Ord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Francisca Elizalde Lastra</dc:creator>
  <cp:lastModifiedBy>Esteban Gonzalo Jara Gonzalez</cp:lastModifiedBy>
  <dcterms:created xsi:type="dcterms:W3CDTF">2018-03-13T01:06:44Z</dcterms:created>
  <dcterms:modified xsi:type="dcterms:W3CDTF">2025-04-16T15:36:21Z</dcterms:modified>
</cp:coreProperties>
</file>